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950" windowHeight="8925"/>
  </bookViews>
  <sheets>
    <sheet name="3,22 (2)" sheetId="10" r:id="rId1"/>
  </sheets>
  <calcPr calcId="162913"/>
</workbook>
</file>

<file path=xl/calcChain.xml><?xml version="1.0" encoding="utf-8"?>
<calcChain xmlns="http://schemas.openxmlformats.org/spreadsheetml/2006/main">
  <c r="N64" i="10" l="1"/>
  <c r="L64" i="10"/>
  <c r="J64" i="10"/>
  <c r="N63" i="10"/>
  <c r="L63" i="10"/>
  <c r="J63" i="10"/>
  <c r="N62" i="10"/>
  <c r="L62" i="10"/>
  <c r="J62" i="10"/>
  <c r="N61" i="10"/>
  <c r="L61" i="10"/>
  <c r="J61" i="10"/>
  <c r="N60" i="10"/>
  <c r="L60" i="10"/>
  <c r="J60" i="10"/>
  <c r="G60" i="10"/>
  <c r="F60" i="10"/>
  <c r="N59" i="10"/>
  <c r="L59" i="10"/>
  <c r="J59" i="10"/>
  <c r="G59" i="10"/>
  <c r="F59" i="10"/>
  <c r="N58" i="10"/>
  <c r="L58" i="10"/>
  <c r="J58" i="10"/>
  <c r="G58" i="10"/>
  <c r="F58" i="10"/>
  <c r="N57" i="10"/>
  <c r="L57" i="10"/>
  <c r="J57" i="10"/>
  <c r="N56" i="10"/>
  <c r="L56" i="10"/>
  <c r="J56" i="10"/>
  <c r="N55" i="10"/>
  <c r="L55" i="10"/>
  <c r="J55" i="10"/>
  <c r="N54" i="10"/>
  <c r="L54" i="10"/>
  <c r="J54" i="10"/>
  <c r="G54" i="10"/>
  <c r="F54" i="10"/>
  <c r="N53" i="10"/>
  <c r="L53" i="10"/>
  <c r="J53" i="10"/>
  <c r="G53" i="10"/>
  <c r="F53" i="10"/>
  <c r="N52" i="10"/>
  <c r="L52" i="10"/>
  <c r="J52" i="10"/>
  <c r="G52" i="10"/>
  <c r="F52" i="10"/>
  <c r="N51" i="10"/>
  <c r="L51" i="10"/>
  <c r="J51" i="10"/>
  <c r="F51" i="10"/>
  <c r="N50" i="10"/>
  <c r="L50" i="10"/>
  <c r="J50" i="10"/>
  <c r="G50" i="10"/>
  <c r="F50" i="10"/>
  <c r="N49" i="10"/>
  <c r="L49" i="10"/>
  <c r="J49" i="10"/>
  <c r="G49" i="10"/>
  <c r="F49" i="10"/>
  <c r="N48" i="10"/>
  <c r="L48" i="10"/>
  <c r="J48" i="10"/>
  <c r="G48" i="10"/>
  <c r="F48" i="10"/>
  <c r="N47" i="10"/>
  <c r="L47" i="10"/>
  <c r="J47" i="10"/>
  <c r="G47" i="10"/>
  <c r="F47" i="10"/>
  <c r="N46" i="10"/>
  <c r="L46" i="10"/>
  <c r="J46" i="10"/>
  <c r="G46" i="10"/>
  <c r="F46" i="10"/>
  <c r="N45" i="10"/>
  <c r="L45" i="10"/>
  <c r="J45" i="10"/>
  <c r="G45" i="10"/>
  <c r="F45" i="10"/>
  <c r="N44" i="10"/>
  <c r="L44" i="10"/>
  <c r="J44" i="10"/>
  <c r="G44" i="10"/>
  <c r="F44" i="10"/>
  <c r="N43" i="10"/>
  <c r="L43" i="10"/>
  <c r="J43" i="10"/>
  <c r="G43" i="10"/>
  <c r="F43" i="10"/>
  <c r="N42" i="10"/>
  <c r="L42" i="10"/>
  <c r="K42" i="10"/>
  <c r="N41" i="10"/>
  <c r="L41" i="10"/>
  <c r="J41" i="10"/>
  <c r="G41" i="10"/>
  <c r="F41" i="10"/>
  <c r="N40" i="10"/>
  <c r="L40" i="10"/>
  <c r="J40" i="10"/>
  <c r="G40" i="10"/>
  <c r="F40" i="10"/>
  <c r="N39" i="10"/>
  <c r="L39" i="10"/>
  <c r="J39" i="10"/>
  <c r="G39" i="10"/>
  <c r="F39" i="10"/>
  <c r="N38" i="10"/>
  <c r="L38" i="10"/>
  <c r="J38" i="10"/>
  <c r="G38" i="10"/>
  <c r="F38" i="10"/>
  <c r="N37" i="10"/>
  <c r="L37" i="10"/>
  <c r="J37" i="10"/>
  <c r="G37" i="10"/>
  <c r="F37" i="10"/>
  <c r="N36" i="10"/>
  <c r="L36" i="10"/>
  <c r="J36" i="10"/>
  <c r="G36" i="10"/>
  <c r="F36" i="10"/>
  <c r="N35" i="10"/>
  <c r="L35" i="10"/>
  <c r="J35" i="10"/>
  <c r="F35" i="10"/>
  <c r="N34" i="10"/>
  <c r="L34" i="10"/>
  <c r="J34" i="10"/>
  <c r="G34" i="10"/>
  <c r="F34" i="10"/>
  <c r="N33" i="10"/>
  <c r="L33" i="10"/>
  <c r="K33" i="10"/>
  <c r="G33" i="10"/>
  <c r="F33" i="10"/>
  <c r="N32" i="10"/>
  <c r="L32" i="10"/>
  <c r="J32" i="10"/>
  <c r="N31" i="10"/>
  <c r="L31" i="10"/>
  <c r="J31" i="10"/>
  <c r="G31" i="10"/>
  <c r="F31" i="10"/>
  <c r="N30" i="10"/>
  <c r="L30" i="10"/>
  <c r="J30" i="10"/>
  <c r="G30" i="10"/>
  <c r="F30" i="10"/>
  <c r="N29" i="10"/>
  <c r="L29" i="10"/>
  <c r="J29" i="10"/>
  <c r="G29" i="10"/>
  <c r="F29" i="10"/>
  <c r="N28" i="10"/>
  <c r="L28" i="10"/>
  <c r="J28" i="10"/>
  <c r="G28" i="10"/>
  <c r="F28" i="10"/>
  <c r="N27" i="10"/>
  <c r="L27" i="10"/>
  <c r="J27" i="10"/>
  <c r="G27" i="10"/>
  <c r="F27" i="10"/>
  <c r="N26" i="10"/>
  <c r="L26" i="10"/>
  <c r="J26" i="10"/>
  <c r="G26" i="10"/>
  <c r="F26" i="10"/>
  <c r="N25" i="10"/>
  <c r="L25" i="10"/>
  <c r="J25" i="10"/>
  <c r="G25" i="10"/>
  <c r="F25" i="10"/>
  <c r="N24" i="10"/>
  <c r="L24" i="10"/>
  <c r="J24" i="10"/>
  <c r="G24" i="10"/>
  <c r="F24" i="10"/>
  <c r="N23" i="10"/>
  <c r="L23" i="10"/>
  <c r="J23" i="10"/>
  <c r="G23" i="10"/>
  <c r="F23" i="10"/>
  <c r="N22" i="10"/>
  <c r="L22" i="10"/>
  <c r="J22" i="10"/>
  <c r="G22" i="10"/>
  <c r="F22" i="10"/>
  <c r="N21" i="10"/>
  <c r="L21" i="10"/>
  <c r="J21" i="10"/>
  <c r="N20" i="10"/>
  <c r="L20" i="10"/>
  <c r="J20" i="10"/>
  <c r="G20" i="10"/>
  <c r="F20" i="10"/>
  <c r="N19" i="10"/>
  <c r="L19" i="10"/>
  <c r="J19" i="10"/>
  <c r="G19" i="10"/>
  <c r="F19" i="10"/>
  <c r="N18" i="10"/>
  <c r="L18" i="10"/>
  <c r="J18" i="10"/>
  <c r="G18" i="10"/>
  <c r="F18" i="10"/>
  <c r="N17" i="10"/>
  <c r="L17" i="10"/>
  <c r="J17" i="10"/>
  <c r="G17" i="10"/>
  <c r="F17" i="10"/>
  <c r="N16" i="10"/>
  <c r="L16" i="10"/>
  <c r="J16" i="10"/>
  <c r="G16" i="10"/>
  <c r="F16" i="10"/>
  <c r="N15" i="10"/>
  <c r="L15" i="10"/>
  <c r="K15" i="10"/>
  <c r="G15" i="10"/>
  <c r="F15" i="10"/>
  <c r="N14" i="10"/>
  <c r="L14" i="10"/>
  <c r="J14" i="10"/>
  <c r="G14" i="10"/>
  <c r="F14" i="10"/>
  <c r="N13" i="10"/>
  <c r="L13" i="10"/>
  <c r="J13" i="10"/>
  <c r="G13" i="10"/>
  <c r="F13" i="10"/>
  <c r="N12" i="10"/>
  <c r="L12" i="10"/>
  <c r="J12" i="10"/>
  <c r="G12" i="10"/>
  <c r="F12" i="10"/>
</calcChain>
</file>

<file path=xl/sharedStrings.xml><?xml version="1.0" encoding="utf-8"?>
<sst xmlns="http://schemas.openxmlformats.org/spreadsheetml/2006/main" count="136" uniqueCount="77">
  <si>
    <t>От остановочного пункта</t>
  </si>
  <si>
    <t>До остановочного пункта</t>
  </si>
  <si>
    <t>Старопохвистнево</t>
  </si>
  <si>
    <t>Ср. Аверкино (пов)</t>
  </si>
  <si>
    <t>Б.Ега (пов)</t>
  </si>
  <si>
    <t>№ Маршрута</t>
  </si>
  <si>
    <t>Алькино</t>
  </si>
  <si>
    <t>Рысайкино</t>
  </si>
  <si>
    <t>Султангулово</t>
  </si>
  <si>
    <t>Алешкино</t>
  </si>
  <si>
    <t>Староганькино</t>
  </si>
  <si>
    <t>№217 "Старопохвистнево - Староганькино" ч/з Альккино, Рысайкино, Султангулово</t>
  </si>
  <si>
    <t>Ст.Аманак</t>
  </si>
  <si>
    <t>Н.Мансуркино</t>
  </si>
  <si>
    <t>Матьян</t>
  </si>
  <si>
    <t>№236 "Старопохвистнево - Н.Аверкино"</t>
  </si>
  <si>
    <t>Н.Аверкино</t>
  </si>
  <si>
    <t>М.Ибряйкино</t>
  </si>
  <si>
    <t>Мартыновка</t>
  </si>
  <si>
    <t>Ягана-Ту</t>
  </si>
  <si>
    <t>Перле-Вейсе</t>
  </si>
  <si>
    <t>Ясная Поляна</t>
  </si>
  <si>
    <t>№258 "Старопохвистнево - Ясная Поляна"</t>
  </si>
  <si>
    <t>№228 "Старопохвистнево - Ст.Аманак - Ст.Мансуркино"</t>
  </si>
  <si>
    <t>с. Новый Аманак</t>
  </si>
  <si>
    <t>с. Старомансуркино</t>
  </si>
  <si>
    <t>№218 "Старопохвистнево - Большой Толкай"</t>
  </si>
  <si>
    <t>Ср.Аверкино</t>
  </si>
  <si>
    <t>Никольское</t>
  </si>
  <si>
    <t>Чекалинка</t>
  </si>
  <si>
    <t>Ахрат</t>
  </si>
  <si>
    <t>Б.Толкай</t>
  </si>
  <si>
    <t>№221 "Старопохвистнево - Малый Толкай"</t>
  </si>
  <si>
    <t>Н.Ягодное</t>
  </si>
  <si>
    <t>Подбельск</t>
  </si>
  <si>
    <t>М.Толкай</t>
  </si>
  <si>
    <t>№226 "Старопохвистнево - Исаково - А.Завод"</t>
  </si>
  <si>
    <t>Сукаевка</t>
  </si>
  <si>
    <t>Земледелец</t>
  </si>
  <si>
    <t>Мочалеевка</t>
  </si>
  <si>
    <t>Кротково</t>
  </si>
  <si>
    <t>Исаково</t>
  </si>
  <si>
    <t>Абдул-Завод</t>
  </si>
  <si>
    <t>Савруха</t>
  </si>
  <si>
    <t>Первомайск</t>
  </si>
  <si>
    <t>"Старопохвистнево - Среднее Аверкино"</t>
  </si>
  <si>
    <t>Н.Мочалеевка</t>
  </si>
  <si>
    <t>№271 "Старопохвистнево - Первомайск" ч/з Ст.Аманак</t>
  </si>
  <si>
    <t>№271 "Старопохвистнево - Первомайск" ч/з Подбельск</t>
  </si>
  <si>
    <t>№214 "Старопохвистнево - Н.Мансуркино"</t>
  </si>
  <si>
    <t>Кр.Нива (пов)</t>
  </si>
  <si>
    <t>Филиповка (пов)</t>
  </si>
  <si>
    <t>Атамановский (пов)</t>
  </si>
  <si>
    <t>внутримуниципальных маршрутах Похвистневского района.</t>
  </si>
  <si>
    <t>Тарифы на одну поездку, действующие на</t>
  </si>
  <si>
    <t>Стоимость проезда,  2,20руб</t>
  </si>
  <si>
    <t>Стюхино (пов.)</t>
  </si>
  <si>
    <t xml:space="preserve">Стюхино </t>
  </si>
  <si>
    <t>Сосновка (центр)</t>
  </si>
  <si>
    <t>Б.Ёга</t>
  </si>
  <si>
    <t>Кр.Ключи (центр)</t>
  </si>
  <si>
    <t>Подбельск (поворот)</t>
  </si>
  <si>
    <t>Кр.Ключи (поворот)</t>
  </si>
  <si>
    <t>Приложение к постановлению</t>
  </si>
  <si>
    <t xml:space="preserve">Администрации муниципального </t>
  </si>
  <si>
    <t>района</t>
  </si>
  <si>
    <t>района Похвистневский</t>
  </si>
  <si>
    <t>Расстояние (км.)</t>
  </si>
  <si>
    <t>Стоимость проезда     2,50 руб</t>
  </si>
  <si>
    <t>Стоимость проезда     2,80 руб</t>
  </si>
  <si>
    <t>Стоимость проезда 3,22 руб</t>
  </si>
  <si>
    <t>Стоимость проезда 3,36 руб</t>
  </si>
  <si>
    <t>Н.Никольское</t>
  </si>
  <si>
    <t>Старопохвистнево (нач.)</t>
  </si>
  <si>
    <t>"Старопохвистнево - Старопохвистнево"</t>
  </si>
  <si>
    <t>Старопохвистнево (кон.)</t>
  </si>
  <si>
    <t>от 01.10.2025 № 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</si>
</sst>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1" fontId="0" fillId="0" borderId="1" xfId="0" applyNumberFormat="1" applyBorder="1"/>
    <xf numFmtId="1" fontId="0" fillId="0" borderId="1" xfId="0" applyNumberFormat="1" applyFill="1" applyBorder="1"/>
    <xf numFmtId="0" fontId="1" fillId="0" borderId="0" xfId="0" applyFont="1" applyAlignment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16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2" fontId="0" fillId="2" borderId="1" xfId="0" applyNumberFormat="1" applyFill="1" applyBorder="1"/>
    <xf numFmtId="9" fontId="0" fillId="0" borderId="0" xfId="0" applyNumberFormat="1"/>
    <xf numFmtId="0" fontId="1" fillId="0" borderId="2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0" fillId="0" borderId="3" xfId="0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A51" zoomScaleNormal="100" workbookViewId="0">
      <selection activeCell="P9" sqref="P9"/>
    </sheetView>
  </sheetViews>
  <sheetFormatPr defaultRowHeight="15.75" x14ac:dyDescent="0.25"/>
  <cols>
    <col min="1" max="1" width="22.85546875" style="1" customWidth="1"/>
    <col min="2" max="2" width="19.42578125" style="1" customWidth="1"/>
    <col min="3" max="3" width="23.7109375" style="1" customWidth="1"/>
    <col min="4" max="4" width="14.5703125" style="7" customWidth="1"/>
    <col min="5" max="5" width="15.28515625" style="7" hidden="1" customWidth="1"/>
    <col min="6" max="6" width="12.5703125" hidden="1" customWidth="1"/>
    <col min="7" max="7" width="14.140625" hidden="1" customWidth="1"/>
    <col min="8" max="8" width="14.42578125" hidden="1" customWidth="1"/>
    <col min="9" max="9" width="14.28515625" hidden="1" customWidth="1"/>
    <col min="10" max="10" width="7.5703125" hidden="1" customWidth="1"/>
    <col min="11" max="11" width="11.7109375" hidden="1" customWidth="1"/>
    <col min="12" max="12" width="7" hidden="1" customWidth="1"/>
    <col min="13" max="13" width="13.28515625" customWidth="1"/>
    <col min="14" max="14" width="7.42578125" hidden="1" customWidth="1"/>
  </cols>
  <sheetData>
    <row r="1" spans="1:14" x14ac:dyDescent="0.25">
      <c r="C1" s="29" t="s">
        <v>63</v>
      </c>
      <c r="D1" s="29"/>
      <c r="E1" s="29"/>
    </row>
    <row r="2" spans="1:14" x14ac:dyDescent="0.25">
      <c r="C2" s="12" t="s">
        <v>64</v>
      </c>
      <c r="D2" s="12"/>
      <c r="E2" s="12"/>
      <c r="F2" s="12" t="s">
        <v>65</v>
      </c>
    </row>
    <row r="3" spans="1:14" x14ac:dyDescent="0.25">
      <c r="C3" s="29" t="s">
        <v>66</v>
      </c>
      <c r="D3" s="29"/>
      <c r="E3" s="29"/>
    </row>
    <row r="4" spans="1:14" x14ac:dyDescent="0.25">
      <c r="C4" s="29" t="s">
        <v>76</v>
      </c>
      <c r="D4" s="29"/>
      <c r="E4" s="29"/>
    </row>
    <row r="5" spans="1:14" hidden="1" x14ac:dyDescent="0.25"/>
    <row r="6" spans="1:14" x14ac:dyDescent="0.25">
      <c r="A6" s="30" t="s">
        <v>54</v>
      </c>
      <c r="B6" s="30"/>
      <c r="C6" s="30"/>
      <c r="D6" s="30"/>
      <c r="E6" s="30"/>
    </row>
    <row r="7" spans="1:14" x14ac:dyDescent="0.25">
      <c r="A7" s="30" t="s">
        <v>53</v>
      </c>
      <c r="B7" s="30"/>
      <c r="C7" s="30"/>
      <c r="D7" s="30"/>
      <c r="E7" s="30"/>
    </row>
    <row r="8" spans="1:14" x14ac:dyDescent="0.25">
      <c r="K8" s="20">
        <v>0.15</v>
      </c>
      <c r="M8" s="20"/>
    </row>
    <row r="9" spans="1:14" ht="50.25" customHeight="1" x14ac:dyDescent="0.25">
      <c r="A9" s="2" t="s">
        <v>5</v>
      </c>
      <c r="B9" s="2" t="s">
        <v>0</v>
      </c>
      <c r="C9" s="2" t="s">
        <v>1</v>
      </c>
      <c r="D9" s="2" t="s">
        <v>67</v>
      </c>
      <c r="E9" s="2"/>
      <c r="F9" s="9" t="s">
        <v>55</v>
      </c>
      <c r="G9" s="2" t="s">
        <v>68</v>
      </c>
      <c r="H9" s="2"/>
      <c r="I9" s="2" t="s">
        <v>69</v>
      </c>
      <c r="J9" s="16"/>
      <c r="K9" s="14" t="s">
        <v>70</v>
      </c>
      <c r="L9" s="17"/>
      <c r="M9" s="14" t="s">
        <v>71</v>
      </c>
      <c r="N9" s="16"/>
    </row>
    <row r="10" spans="1:14" ht="17.25" hidden="1" customHeight="1" x14ac:dyDescent="0.25">
      <c r="A10" s="3"/>
      <c r="B10" s="3" t="s">
        <v>2</v>
      </c>
      <c r="C10" s="3" t="s">
        <v>3</v>
      </c>
      <c r="D10" s="4">
        <v>11</v>
      </c>
      <c r="E10" s="4"/>
      <c r="F10" s="8"/>
      <c r="G10" s="8"/>
      <c r="H10" s="8"/>
      <c r="I10" s="8"/>
      <c r="J10" s="16"/>
      <c r="K10" s="8"/>
      <c r="L10" s="16"/>
      <c r="M10" s="24"/>
      <c r="N10" s="16"/>
    </row>
    <row r="11" spans="1:14" ht="17.25" hidden="1" customHeight="1" x14ac:dyDescent="0.25">
      <c r="A11" s="3"/>
      <c r="B11" s="3" t="s">
        <v>2</v>
      </c>
      <c r="C11" s="3" t="s">
        <v>4</v>
      </c>
      <c r="D11" s="4">
        <v>17</v>
      </c>
      <c r="E11" s="4"/>
      <c r="F11" s="8"/>
      <c r="G11" s="8"/>
      <c r="H11" s="8"/>
      <c r="I11" s="8"/>
      <c r="J11" s="16"/>
      <c r="K11" s="8"/>
      <c r="L11" s="16"/>
      <c r="M11" s="24"/>
      <c r="N11" s="16"/>
    </row>
    <row r="12" spans="1:14" ht="15" customHeight="1" x14ac:dyDescent="0.25">
      <c r="A12" s="27" t="s">
        <v>11</v>
      </c>
      <c r="B12" s="3" t="s">
        <v>2</v>
      </c>
      <c r="C12" s="3" t="s">
        <v>6</v>
      </c>
      <c r="D12" s="4">
        <v>21</v>
      </c>
      <c r="E12" s="4"/>
      <c r="F12" s="10">
        <f t="shared" ref="F12:F60" si="0">SUM(D12*2.2)</f>
        <v>46.2</v>
      </c>
      <c r="G12" s="10">
        <f t="shared" ref="G12:G20" si="1">SUM(D12*2.5)</f>
        <v>52.5</v>
      </c>
      <c r="H12" s="10"/>
      <c r="I12" s="8">
        <v>59</v>
      </c>
      <c r="J12" s="15">
        <f>D12*2.802</f>
        <v>58.841999999999999</v>
      </c>
      <c r="K12" s="8">
        <v>68</v>
      </c>
      <c r="L12" s="19">
        <f>D12*3.22</f>
        <v>67.62</v>
      </c>
      <c r="M12" s="8">
        <v>71</v>
      </c>
      <c r="N12" s="19">
        <f>D12*3.36</f>
        <v>70.56</v>
      </c>
    </row>
    <row r="13" spans="1:14" x14ac:dyDescent="0.25">
      <c r="A13" s="27"/>
      <c r="B13" s="3" t="s">
        <v>2</v>
      </c>
      <c r="C13" s="3" t="s">
        <v>7</v>
      </c>
      <c r="D13" s="4">
        <v>21</v>
      </c>
      <c r="E13" s="4"/>
      <c r="F13" s="10">
        <f t="shared" si="0"/>
        <v>46.2</v>
      </c>
      <c r="G13" s="10">
        <f t="shared" si="1"/>
        <v>52.5</v>
      </c>
      <c r="H13" s="10"/>
      <c r="I13" s="8">
        <v>59</v>
      </c>
      <c r="J13" s="16">
        <f>2.8*D13</f>
        <v>58.8</v>
      </c>
      <c r="K13" s="8">
        <v>68</v>
      </c>
      <c r="L13" s="19">
        <f t="shared" ref="L13:L64" si="2">D13*3.22</f>
        <v>67.62</v>
      </c>
      <c r="M13" s="8">
        <v>71</v>
      </c>
      <c r="N13" s="19">
        <f t="shared" ref="N13:N64" si="3">D13*3.36</f>
        <v>70.56</v>
      </c>
    </row>
    <row r="14" spans="1:14" x14ac:dyDescent="0.25">
      <c r="A14" s="27"/>
      <c r="B14" s="3" t="s">
        <v>2</v>
      </c>
      <c r="C14" s="3" t="s">
        <v>8</v>
      </c>
      <c r="D14" s="4">
        <v>24</v>
      </c>
      <c r="E14" s="4"/>
      <c r="F14" s="10">
        <f t="shared" si="0"/>
        <v>52.800000000000004</v>
      </c>
      <c r="G14" s="10">
        <f t="shared" si="1"/>
        <v>60</v>
      </c>
      <c r="H14" s="10"/>
      <c r="I14" s="8">
        <v>67</v>
      </c>
      <c r="J14" s="16">
        <f>2.8*D14</f>
        <v>67.199999999999989</v>
      </c>
      <c r="K14" s="8">
        <v>77</v>
      </c>
      <c r="L14" s="19">
        <f t="shared" si="2"/>
        <v>77.28</v>
      </c>
      <c r="M14" s="8">
        <v>81</v>
      </c>
      <c r="N14" s="19">
        <f t="shared" si="3"/>
        <v>80.64</v>
      </c>
    </row>
    <row r="15" spans="1:14" hidden="1" x14ac:dyDescent="0.25">
      <c r="A15" s="27"/>
      <c r="B15" s="3" t="s">
        <v>2</v>
      </c>
      <c r="C15" s="5" t="s">
        <v>56</v>
      </c>
      <c r="D15" s="4">
        <v>26</v>
      </c>
      <c r="E15" s="4"/>
      <c r="F15" s="10">
        <f t="shared" si="0"/>
        <v>57.2</v>
      </c>
      <c r="G15" s="10">
        <f t="shared" si="1"/>
        <v>65</v>
      </c>
      <c r="H15" s="10"/>
      <c r="I15" s="8"/>
      <c r="J15" s="16"/>
      <c r="K15" s="8">
        <f t="shared" ref="K15" si="4">D15*3</f>
        <v>78</v>
      </c>
      <c r="L15" s="19">
        <f t="shared" si="2"/>
        <v>83.72</v>
      </c>
      <c r="M15" s="8"/>
      <c r="N15" s="19">
        <f t="shared" si="3"/>
        <v>87.36</v>
      </c>
    </row>
    <row r="16" spans="1:14" x14ac:dyDescent="0.25">
      <c r="A16" s="27"/>
      <c r="B16" s="3" t="s">
        <v>2</v>
      </c>
      <c r="C16" s="5" t="s">
        <v>57</v>
      </c>
      <c r="D16" s="4">
        <v>27</v>
      </c>
      <c r="E16" s="4"/>
      <c r="F16" s="10">
        <f t="shared" si="0"/>
        <v>59.400000000000006</v>
      </c>
      <c r="G16" s="10">
        <f t="shared" si="1"/>
        <v>67.5</v>
      </c>
      <c r="H16" s="10"/>
      <c r="I16" s="8">
        <v>76</v>
      </c>
      <c r="J16" s="16">
        <f>2.8*D16</f>
        <v>75.599999999999994</v>
      </c>
      <c r="K16" s="8">
        <v>87</v>
      </c>
      <c r="L16" s="19">
        <f t="shared" si="2"/>
        <v>86.940000000000012</v>
      </c>
      <c r="M16" s="8">
        <v>91</v>
      </c>
      <c r="N16" s="19">
        <f t="shared" si="3"/>
        <v>90.72</v>
      </c>
    </row>
    <row r="17" spans="1:14" x14ac:dyDescent="0.25">
      <c r="A17" s="27"/>
      <c r="B17" s="3" t="s">
        <v>2</v>
      </c>
      <c r="C17" s="5" t="s">
        <v>9</v>
      </c>
      <c r="D17" s="4">
        <v>34</v>
      </c>
      <c r="E17" s="4"/>
      <c r="F17" s="10">
        <f t="shared" si="0"/>
        <v>74.800000000000011</v>
      </c>
      <c r="G17" s="10">
        <f t="shared" si="1"/>
        <v>85</v>
      </c>
      <c r="H17" s="10"/>
      <c r="I17" s="8">
        <v>95</v>
      </c>
      <c r="J17" s="16">
        <f>2.8*D17</f>
        <v>95.199999999999989</v>
      </c>
      <c r="K17" s="18">
        <v>109</v>
      </c>
      <c r="L17" s="19">
        <f t="shared" si="2"/>
        <v>109.48</v>
      </c>
      <c r="M17" s="8">
        <v>114</v>
      </c>
      <c r="N17" s="19">
        <f t="shared" si="3"/>
        <v>114.24</v>
      </c>
    </row>
    <row r="18" spans="1:14" ht="17.25" customHeight="1" x14ac:dyDescent="0.25">
      <c r="A18" s="27"/>
      <c r="B18" s="3" t="s">
        <v>2</v>
      </c>
      <c r="C18" s="5" t="s">
        <v>10</v>
      </c>
      <c r="D18" s="4">
        <v>37</v>
      </c>
      <c r="E18" s="4"/>
      <c r="F18" s="10">
        <f t="shared" si="0"/>
        <v>81.400000000000006</v>
      </c>
      <c r="G18" s="10">
        <f t="shared" si="1"/>
        <v>92.5</v>
      </c>
      <c r="H18" s="10"/>
      <c r="I18" s="13">
        <v>100</v>
      </c>
      <c r="J18" s="16">
        <f>2.8*D18</f>
        <v>103.6</v>
      </c>
      <c r="K18" s="18">
        <v>115</v>
      </c>
      <c r="L18" s="19">
        <f t="shared" si="2"/>
        <v>119.14</v>
      </c>
      <c r="M18" s="8">
        <v>120</v>
      </c>
      <c r="N18" s="19">
        <f t="shared" si="3"/>
        <v>124.32</v>
      </c>
    </row>
    <row r="19" spans="1:14" ht="31.5" customHeight="1" x14ac:dyDescent="0.25">
      <c r="A19" s="27" t="s">
        <v>49</v>
      </c>
      <c r="B19" s="3" t="s">
        <v>2</v>
      </c>
      <c r="C19" s="3" t="s">
        <v>12</v>
      </c>
      <c r="D19" s="4">
        <v>15</v>
      </c>
      <c r="E19" s="4"/>
      <c r="F19" s="10">
        <f t="shared" si="0"/>
        <v>33</v>
      </c>
      <c r="G19" s="10">
        <f t="shared" si="1"/>
        <v>37.5</v>
      </c>
      <c r="H19" s="10"/>
      <c r="I19" s="8">
        <v>42</v>
      </c>
      <c r="J19" s="16">
        <f>D19*2.8</f>
        <v>42</v>
      </c>
      <c r="K19" s="18">
        <v>48</v>
      </c>
      <c r="L19" s="19">
        <f t="shared" si="2"/>
        <v>48.300000000000004</v>
      </c>
      <c r="M19" s="8">
        <v>50</v>
      </c>
      <c r="N19" s="19">
        <f t="shared" si="3"/>
        <v>50.4</v>
      </c>
    </row>
    <row r="20" spans="1:14" ht="31.5" customHeight="1" x14ac:dyDescent="0.25">
      <c r="A20" s="27"/>
      <c r="B20" s="3" t="s">
        <v>2</v>
      </c>
      <c r="C20" s="3" t="s">
        <v>58</v>
      </c>
      <c r="D20" s="4">
        <v>39</v>
      </c>
      <c r="E20" s="4"/>
      <c r="F20" s="10">
        <f t="shared" si="0"/>
        <v>85.800000000000011</v>
      </c>
      <c r="G20" s="10">
        <f t="shared" si="1"/>
        <v>97.5</v>
      </c>
      <c r="H20" s="10"/>
      <c r="I20" s="8">
        <v>100</v>
      </c>
      <c r="J20" s="16">
        <f>D20*2.8</f>
        <v>109.19999999999999</v>
      </c>
      <c r="K20" s="18">
        <v>115</v>
      </c>
      <c r="L20" s="19">
        <f t="shared" si="2"/>
        <v>125.58000000000001</v>
      </c>
      <c r="M20" s="8">
        <v>120</v>
      </c>
      <c r="N20" s="19">
        <f t="shared" si="3"/>
        <v>131.04</v>
      </c>
    </row>
    <row r="21" spans="1:14" ht="29.25" customHeight="1" x14ac:dyDescent="0.25">
      <c r="A21" s="27"/>
      <c r="B21" s="3" t="s">
        <v>2</v>
      </c>
      <c r="C21" s="5" t="s">
        <v>13</v>
      </c>
      <c r="D21" s="4">
        <v>48</v>
      </c>
      <c r="E21" s="4"/>
      <c r="F21" s="10">
        <v>90</v>
      </c>
      <c r="G21" s="10">
        <v>100</v>
      </c>
      <c r="H21" s="10"/>
      <c r="I21" s="8">
        <v>100</v>
      </c>
      <c r="J21" s="16">
        <f>D21*2.8</f>
        <v>134.39999999999998</v>
      </c>
      <c r="K21" s="18">
        <v>115</v>
      </c>
      <c r="L21" s="19">
        <f t="shared" si="2"/>
        <v>154.56</v>
      </c>
      <c r="M21" s="8">
        <v>120</v>
      </c>
      <c r="N21" s="19">
        <f t="shared" si="3"/>
        <v>161.28</v>
      </c>
    </row>
    <row r="22" spans="1:14" ht="30.75" customHeight="1" x14ac:dyDescent="0.25">
      <c r="A22" s="27" t="s">
        <v>15</v>
      </c>
      <c r="B22" s="3" t="s">
        <v>2</v>
      </c>
      <c r="C22" s="3" t="s">
        <v>14</v>
      </c>
      <c r="D22" s="4">
        <v>5</v>
      </c>
      <c r="E22" s="4"/>
      <c r="F22" s="10">
        <f t="shared" si="0"/>
        <v>11</v>
      </c>
      <c r="G22" s="10">
        <f t="shared" ref="G22:G31" si="5">SUM(D22*2.5)</f>
        <v>12.5</v>
      </c>
      <c r="H22" s="10"/>
      <c r="I22" s="8">
        <v>14</v>
      </c>
      <c r="J22" s="16">
        <f>D22*2.8</f>
        <v>14</v>
      </c>
      <c r="K22" s="18">
        <v>16</v>
      </c>
      <c r="L22" s="19">
        <f t="shared" si="2"/>
        <v>16.100000000000001</v>
      </c>
      <c r="M22" s="8">
        <v>17</v>
      </c>
      <c r="N22" s="19">
        <f t="shared" si="3"/>
        <v>16.8</v>
      </c>
    </row>
    <row r="23" spans="1:14" ht="22.5" customHeight="1" x14ac:dyDescent="0.25">
      <c r="A23" s="27"/>
      <c r="B23" s="3" t="s">
        <v>2</v>
      </c>
      <c r="C23" s="5" t="s">
        <v>16</v>
      </c>
      <c r="D23" s="4">
        <v>8</v>
      </c>
      <c r="E23" s="4"/>
      <c r="F23" s="10">
        <f t="shared" si="0"/>
        <v>17.600000000000001</v>
      </c>
      <c r="G23" s="10">
        <f t="shared" si="5"/>
        <v>20</v>
      </c>
      <c r="H23" s="10"/>
      <c r="I23" s="8">
        <v>22</v>
      </c>
      <c r="J23" s="16">
        <f>D23*2.8</f>
        <v>22.4</v>
      </c>
      <c r="K23" s="18">
        <v>26</v>
      </c>
      <c r="L23" s="19">
        <f t="shared" si="2"/>
        <v>25.76</v>
      </c>
      <c r="M23" s="8">
        <v>27</v>
      </c>
      <c r="N23" s="19">
        <f t="shared" si="3"/>
        <v>26.88</v>
      </c>
    </row>
    <row r="24" spans="1:14" ht="15" customHeight="1" x14ac:dyDescent="0.25">
      <c r="A24" s="27" t="s">
        <v>22</v>
      </c>
      <c r="B24" s="3" t="s">
        <v>2</v>
      </c>
      <c r="C24" s="3" t="s">
        <v>17</v>
      </c>
      <c r="D24" s="4">
        <v>7</v>
      </c>
      <c r="E24" s="4"/>
      <c r="F24" s="10">
        <f t="shared" si="0"/>
        <v>15.400000000000002</v>
      </c>
      <c r="G24" s="10">
        <f t="shared" si="5"/>
        <v>17.5</v>
      </c>
      <c r="H24" s="10"/>
      <c r="I24" s="8">
        <v>20</v>
      </c>
      <c r="J24" s="16">
        <f>2.8*D24</f>
        <v>19.599999999999998</v>
      </c>
      <c r="K24" s="18">
        <v>23</v>
      </c>
      <c r="L24" s="19">
        <f t="shared" si="2"/>
        <v>22.540000000000003</v>
      </c>
      <c r="M24" s="8">
        <v>24</v>
      </c>
      <c r="N24" s="19">
        <f t="shared" si="3"/>
        <v>23.52</v>
      </c>
    </row>
    <row r="25" spans="1:14" x14ac:dyDescent="0.25">
      <c r="A25" s="27"/>
      <c r="B25" s="3" t="s">
        <v>2</v>
      </c>
      <c r="C25" s="3" t="s">
        <v>18</v>
      </c>
      <c r="D25" s="4">
        <v>10</v>
      </c>
      <c r="E25" s="4"/>
      <c r="F25" s="10">
        <f t="shared" si="0"/>
        <v>22</v>
      </c>
      <c r="G25" s="10">
        <f t="shared" si="5"/>
        <v>25</v>
      </c>
      <c r="H25" s="10"/>
      <c r="I25" s="8">
        <v>28</v>
      </c>
      <c r="J25" s="16">
        <f>2.8*D25</f>
        <v>28</v>
      </c>
      <c r="K25" s="18">
        <v>32</v>
      </c>
      <c r="L25" s="19">
        <f t="shared" si="2"/>
        <v>32.200000000000003</v>
      </c>
      <c r="M25" s="8">
        <v>34</v>
      </c>
      <c r="N25" s="19">
        <f t="shared" si="3"/>
        <v>33.6</v>
      </c>
    </row>
    <row r="26" spans="1:14" x14ac:dyDescent="0.25">
      <c r="A26" s="27"/>
      <c r="B26" s="3" t="s">
        <v>2</v>
      </c>
      <c r="C26" s="3" t="s">
        <v>19</v>
      </c>
      <c r="D26" s="4">
        <v>12</v>
      </c>
      <c r="E26" s="4"/>
      <c r="F26" s="10">
        <f t="shared" si="0"/>
        <v>26.400000000000002</v>
      </c>
      <c r="G26" s="10">
        <f t="shared" si="5"/>
        <v>30</v>
      </c>
      <c r="H26" s="10"/>
      <c r="I26" s="8">
        <v>34</v>
      </c>
      <c r="J26" s="16">
        <f>2.8*D26</f>
        <v>33.599999999999994</v>
      </c>
      <c r="K26" s="18">
        <v>39</v>
      </c>
      <c r="L26" s="19">
        <f t="shared" si="2"/>
        <v>38.64</v>
      </c>
      <c r="M26" s="8">
        <v>40</v>
      </c>
      <c r="N26" s="19">
        <f t="shared" si="3"/>
        <v>40.32</v>
      </c>
    </row>
    <row r="27" spans="1:14" x14ac:dyDescent="0.25">
      <c r="A27" s="27"/>
      <c r="B27" s="3" t="s">
        <v>2</v>
      </c>
      <c r="C27" s="5" t="s">
        <v>20</v>
      </c>
      <c r="D27" s="4">
        <v>14</v>
      </c>
      <c r="E27" s="4"/>
      <c r="F27" s="10">
        <f t="shared" si="0"/>
        <v>30.800000000000004</v>
      </c>
      <c r="G27" s="10">
        <f t="shared" si="5"/>
        <v>35</v>
      </c>
      <c r="H27" s="10"/>
      <c r="I27" s="8">
        <v>39</v>
      </c>
      <c r="J27" s="16">
        <f>2.8*D27</f>
        <v>39.199999999999996</v>
      </c>
      <c r="K27" s="18">
        <v>45</v>
      </c>
      <c r="L27" s="19">
        <f t="shared" si="2"/>
        <v>45.080000000000005</v>
      </c>
      <c r="M27" s="8">
        <v>47</v>
      </c>
      <c r="N27" s="19">
        <f t="shared" si="3"/>
        <v>47.04</v>
      </c>
    </row>
    <row r="28" spans="1:14" x14ac:dyDescent="0.25">
      <c r="A28" s="27"/>
      <c r="B28" s="3" t="s">
        <v>2</v>
      </c>
      <c r="C28" s="5" t="s">
        <v>21</v>
      </c>
      <c r="D28" s="4">
        <v>16</v>
      </c>
      <c r="E28" s="4"/>
      <c r="F28" s="10">
        <f t="shared" si="0"/>
        <v>35.200000000000003</v>
      </c>
      <c r="G28" s="10">
        <f t="shared" si="5"/>
        <v>40</v>
      </c>
      <c r="H28" s="10"/>
      <c r="I28" s="8">
        <v>45</v>
      </c>
      <c r="J28" s="16">
        <f>D28*2.8</f>
        <v>44.8</v>
      </c>
      <c r="K28" s="18">
        <v>52</v>
      </c>
      <c r="L28" s="19">
        <f t="shared" si="2"/>
        <v>51.52</v>
      </c>
      <c r="M28" s="8">
        <v>54</v>
      </c>
      <c r="N28" s="19">
        <f t="shared" si="3"/>
        <v>53.76</v>
      </c>
    </row>
    <row r="29" spans="1:14" ht="29.25" customHeight="1" x14ac:dyDescent="0.25">
      <c r="A29" s="27" t="s">
        <v>23</v>
      </c>
      <c r="B29" s="3" t="s">
        <v>2</v>
      </c>
      <c r="C29" s="3" t="s">
        <v>12</v>
      </c>
      <c r="D29" s="4">
        <v>15</v>
      </c>
      <c r="E29" s="4"/>
      <c r="F29" s="10">
        <f t="shared" si="0"/>
        <v>33</v>
      </c>
      <c r="G29" s="10">
        <f t="shared" si="5"/>
        <v>37.5</v>
      </c>
      <c r="H29" s="10"/>
      <c r="I29" s="8">
        <v>42</v>
      </c>
      <c r="J29" s="15">
        <f>D29*2.8</f>
        <v>42</v>
      </c>
      <c r="K29" s="18">
        <v>48</v>
      </c>
      <c r="L29" s="19">
        <f t="shared" si="2"/>
        <v>48.300000000000004</v>
      </c>
      <c r="M29" s="8">
        <v>50</v>
      </c>
      <c r="N29" s="19">
        <f t="shared" si="3"/>
        <v>50.4</v>
      </c>
    </row>
    <row r="30" spans="1:14" x14ac:dyDescent="0.25">
      <c r="A30" s="27"/>
      <c r="B30" s="3" t="s">
        <v>2</v>
      </c>
      <c r="C30" s="3" t="s">
        <v>24</v>
      </c>
      <c r="D30" s="4">
        <v>23</v>
      </c>
      <c r="E30" s="4"/>
      <c r="F30" s="10">
        <f t="shared" si="0"/>
        <v>50.6</v>
      </c>
      <c r="G30" s="10">
        <f t="shared" si="5"/>
        <v>57.5</v>
      </c>
      <c r="H30" s="10"/>
      <c r="I30" s="8">
        <v>64</v>
      </c>
      <c r="J30" s="16">
        <f>D30*2.8</f>
        <v>64.399999999999991</v>
      </c>
      <c r="K30" s="18">
        <v>74</v>
      </c>
      <c r="L30" s="19">
        <f t="shared" si="2"/>
        <v>74.06</v>
      </c>
      <c r="M30" s="8">
        <v>77</v>
      </c>
      <c r="N30" s="19">
        <f t="shared" si="3"/>
        <v>77.28</v>
      </c>
    </row>
    <row r="31" spans="1:14" ht="22.5" customHeight="1" x14ac:dyDescent="0.25">
      <c r="A31" s="27"/>
      <c r="B31" s="3" t="s">
        <v>2</v>
      </c>
      <c r="C31" s="3" t="s">
        <v>25</v>
      </c>
      <c r="D31" s="4">
        <v>29</v>
      </c>
      <c r="E31" s="4"/>
      <c r="F31" s="10">
        <f t="shared" si="0"/>
        <v>63.800000000000004</v>
      </c>
      <c r="G31" s="10">
        <f t="shared" si="5"/>
        <v>72.5</v>
      </c>
      <c r="H31" s="10"/>
      <c r="I31" s="8">
        <v>81</v>
      </c>
      <c r="J31" s="16">
        <f>D31*2.8</f>
        <v>81.199999999999989</v>
      </c>
      <c r="K31" s="18">
        <v>93</v>
      </c>
      <c r="L31" s="19">
        <f t="shared" si="2"/>
        <v>93.38000000000001</v>
      </c>
      <c r="M31" s="8">
        <v>97</v>
      </c>
      <c r="N31" s="19">
        <f t="shared" si="3"/>
        <v>97.44</v>
      </c>
    </row>
    <row r="32" spans="1:14" ht="15" customHeight="1" x14ac:dyDescent="0.25">
      <c r="A32" s="27" t="s">
        <v>26</v>
      </c>
      <c r="B32" s="3" t="s">
        <v>2</v>
      </c>
      <c r="C32" s="3" t="s">
        <v>27</v>
      </c>
      <c r="D32" s="4">
        <v>13</v>
      </c>
      <c r="E32" s="4"/>
      <c r="F32" s="10">
        <v>22</v>
      </c>
      <c r="G32" s="10">
        <v>33</v>
      </c>
      <c r="H32" s="10"/>
      <c r="I32" s="8">
        <v>36</v>
      </c>
      <c r="J32" s="16">
        <f>D32*2.8</f>
        <v>36.4</v>
      </c>
      <c r="K32" s="18">
        <v>42</v>
      </c>
      <c r="L32" s="19">
        <f t="shared" si="2"/>
        <v>41.86</v>
      </c>
      <c r="M32" s="8">
        <v>44</v>
      </c>
      <c r="N32" s="19">
        <f t="shared" si="3"/>
        <v>43.68</v>
      </c>
    </row>
    <row r="33" spans="1:14" hidden="1" x14ac:dyDescent="0.25">
      <c r="A33" s="27"/>
      <c r="B33" s="3" t="s">
        <v>2</v>
      </c>
      <c r="C33" s="3" t="s">
        <v>28</v>
      </c>
      <c r="D33" s="4"/>
      <c r="E33" s="4"/>
      <c r="F33" s="10">
        <f t="shared" si="0"/>
        <v>0</v>
      </c>
      <c r="G33" s="10">
        <f t="shared" ref="G33" si="6">SUM(D33*2.3)</f>
        <v>0</v>
      </c>
      <c r="H33" s="10"/>
      <c r="I33" s="8"/>
      <c r="J33" s="16"/>
      <c r="K33" s="18">
        <f t="shared" ref="K33:K42" si="7">D33*3.5</f>
        <v>0</v>
      </c>
      <c r="L33" s="19">
        <f t="shared" si="2"/>
        <v>0</v>
      </c>
      <c r="M33" s="8"/>
      <c r="N33" s="19">
        <f t="shared" si="3"/>
        <v>0</v>
      </c>
    </row>
    <row r="34" spans="1:14" x14ac:dyDescent="0.25">
      <c r="A34" s="27"/>
      <c r="B34" s="3" t="s">
        <v>2</v>
      </c>
      <c r="C34" s="3" t="s">
        <v>29</v>
      </c>
      <c r="D34" s="4">
        <v>18</v>
      </c>
      <c r="E34" s="4"/>
      <c r="F34" s="10">
        <f t="shared" si="0"/>
        <v>39.6</v>
      </c>
      <c r="G34" s="10">
        <f t="shared" ref="G34:G50" si="8">SUM(D34*2.5)</f>
        <v>45</v>
      </c>
      <c r="H34" s="10"/>
      <c r="I34" s="8">
        <v>50</v>
      </c>
      <c r="J34" s="16">
        <f t="shared" ref="J34:J41" si="9">D34*2.8</f>
        <v>50.4</v>
      </c>
      <c r="K34" s="18">
        <v>58</v>
      </c>
      <c r="L34" s="19">
        <f t="shared" si="2"/>
        <v>57.96</v>
      </c>
      <c r="M34" s="8">
        <v>60</v>
      </c>
      <c r="N34" s="19">
        <f t="shared" si="3"/>
        <v>60.48</v>
      </c>
    </row>
    <row r="35" spans="1:14" x14ac:dyDescent="0.25">
      <c r="A35" s="27"/>
      <c r="B35" s="3" t="s">
        <v>2</v>
      </c>
      <c r="C35" s="3" t="s">
        <v>72</v>
      </c>
      <c r="D35" s="4">
        <v>19</v>
      </c>
      <c r="E35" s="4"/>
      <c r="F35" s="10">
        <f t="shared" si="0"/>
        <v>41.800000000000004</v>
      </c>
      <c r="G35" s="10"/>
      <c r="H35" s="10"/>
      <c r="I35" s="8">
        <v>53</v>
      </c>
      <c r="J35" s="16">
        <f t="shared" si="9"/>
        <v>53.199999999999996</v>
      </c>
      <c r="K35" s="18">
        <v>61</v>
      </c>
      <c r="L35" s="19">
        <f t="shared" si="2"/>
        <v>61.180000000000007</v>
      </c>
      <c r="M35" s="8">
        <v>64</v>
      </c>
      <c r="N35" s="19">
        <f t="shared" si="3"/>
        <v>63.839999999999996</v>
      </c>
    </row>
    <row r="36" spans="1:14" x14ac:dyDescent="0.25">
      <c r="A36" s="27"/>
      <c r="B36" s="3" t="s">
        <v>2</v>
      </c>
      <c r="C36" s="5" t="s">
        <v>50</v>
      </c>
      <c r="D36" s="4">
        <v>20</v>
      </c>
      <c r="E36" s="4"/>
      <c r="F36" s="10">
        <f t="shared" si="0"/>
        <v>44</v>
      </c>
      <c r="G36" s="10">
        <f t="shared" si="8"/>
        <v>50</v>
      </c>
      <c r="H36" s="10"/>
      <c r="I36" s="8">
        <v>56</v>
      </c>
      <c r="J36" s="16">
        <f t="shared" si="9"/>
        <v>56</v>
      </c>
      <c r="K36" s="18">
        <v>64</v>
      </c>
      <c r="L36" s="19">
        <f t="shared" si="2"/>
        <v>64.400000000000006</v>
      </c>
      <c r="M36" s="8">
        <v>67</v>
      </c>
      <c r="N36" s="19">
        <f t="shared" si="3"/>
        <v>67.2</v>
      </c>
    </row>
    <row r="37" spans="1:14" x14ac:dyDescent="0.25">
      <c r="A37" s="27"/>
      <c r="B37" s="3" t="s">
        <v>2</v>
      </c>
      <c r="C37" s="5" t="s">
        <v>51</v>
      </c>
      <c r="D37" s="4">
        <v>21</v>
      </c>
      <c r="E37" s="4"/>
      <c r="F37" s="10">
        <f t="shared" si="0"/>
        <v>46.2</v>
      </c>
      <c r="G37" s="10">
        <f t="shared" si="8"/>
        <v>52.5</v>
      </c>
      <c r="H37" s="10"/>
      <c r="I37" s="8">
        <v>59</v>
      </c>
      <c r="J37" s="16">
        <f t="shared" si="9"/>
        <v>58.8</v>
      </c>
      <c r="K37" s="18">
        <v>68</v>
      </c>
      <c r="L37" s="19">
        <f t="shared" si="2"/>
        <v>67.62</v>
      </c>
      <c r="M37" s="8">
        <v>71</v>
      </c>
      <c r="N37" s="19">
        <f t="shared" si="3"/>
        <v>70.56</v>
      </c>
    </row>
    <row r="38" spans="1:14" x14ac:dyDescent="0.25">
      <c r="A38" s="27"/>
      <c r="B38" s="3" t="s">
        <v>2</v>
      </c>
      <c r="C38" s="5" t="s">
        <v>30</v>
      </c>
      <c r="D38" s="4">
        <v>27</v>
      </c>
      <c r="E38" s="4"/>
      <c r="F38" s="10">
        <f t="shared" si="0"/>
        <v>59.400000000000006</v>
      </c>
      <c r="G38" s="10">
        <f t="shared" si="8"/>
        <v>67.5</v>
      </c>
      <c r="H38" s="10"/>
      <c r="I38" s="8">
        <v>76</v>
      </c>
      <c r="J38" s="16">
        <f t="shared" si="9"/>
        <v>75.599999999999994</v>
      </c>
      <c r="K38" s="18">
        <v>87</v>
      </c>
      <c r="L38" s="19">
        <f t="shared" si="2"/>
        <v>86.940000000000012</v>
      </c>
      <c r="M38" s="8">
        <v>91</v>
      </c>
      <c r="N38" s="19">
        <f t="shared" si="3"/>
        <v>90.72</v>
      </c>
    </row>
    <row r="39" spans="1:14" x14ac:dyDescent="0.25">
      <c r="A39" s="27"/>
      <c r="B39" s="3" t="s">
        <v>2</v>
      </c>
      <c r="C39" s="5" t="s">
        <v>31</v>
      </c>
      <c r="D39" s="4">
        <v>34</v>
      </c>
      <c r="E39" s="4"/>
      <c r="F39" s="10">
        <f t="shared" si="0"/>
        <v>74.800000000000011</v>
      </c>
      <c r="G39" s="10">
        <f t="shared" si="8"/>
        <v>85</v>
      </c>
      <c r="H39" s="10"/>
      <c r="I39" s="8">
        <v>95</v>
      </c>
      <c r="J39" s="16">
        <f t="shared" si="9"/>
        <v>95.199999999999989</v>
      </c>
      <c r="K39" s="18">
        <v>109</v>
      </c>
      <c r="L39" s="19">
        <f t="shared" si="2"/>
        <v>109.48</v>
      </c>
      <c r="M39" s="8">
        <v>114</v>
      </c>
      <c r="N39" s="19">
        <f t="shared" si="3"/>
        <v>114.24</v>
      </c>
    </row>
    <row r="40" spans="1:14" x14ac:dyDescent="0.25">
      <c r="A40" s="21"/>
      <c r="B40" s="3" t="s">
        <v>2</v>
      </c>
      <c r="C40" s="5" t="s">
        <v>59</v>
      </c>
      <c r="D40" s="4">
        <v>23</v>
      </c>
      <c r="E40" s="4"/>
      <c r="F40" s="10">
        <f t="shared" si="0"/>
        <v>50.6</v>
      </c>
      <c r="G40" s="10">
        <f t="shared" si="8"/>
        <v>57.5</v>
      </c>
      <c r="H40" s="10"/>
      <c r="I40" s="8">
        <v>64</v>
      </c>
      <c r="J40" s="16">
        <f t="shared" si="9"/>
        <v>64.399999999999991</v>
      </c>
      <c r="K40" s="18">
        <v>74</v>
      </c>
      <c r="L40" s="19">
        <f t="shared" si="2"/>
        <v>74.06</v>
      </c>
      <c r="M40" s="8">
        <v>77</v>
      </c>
      <c r="N40" s="19">
        <f t="shared" si="3"/>
        <v>77.28</v>
      </c>
    </row>
    <row r="41" spans="1:14" ht="15.75" customHeight="1" x14ac:dyDescent="0.25">
      <c r="A41" s="25" t="s">
        <v>32</v>
      </c>
      <c r="B41" s="3" t="s">
        <v>2</v>
      </c>
      <c r="C41" s="3" t="s">
        <v>60</v>
      </c>
      <c r="D41" s="4">
        <v>26</v>
      </c>
      <c r="E41" s="4"/>
      <c r="F41" s="10">
        <f t="shared" si="0"/>
        <v>57.2</v>
      </c>
      <c r="G41" s="10">
        <f t="shared" si="8"/>
        <v>65</v>
      </c>
      <c r="H41" s="10"/>
      <c r="I41" s="8">
        <v>73</v>
      </c>
      <c r="J41" s="16">
        <f t="shared" si="9"/>
        <v>72.8</v>
      </c>
      <c r="K41" s="18">
        <v>84</v>
      </c>
      <c r="L41" s="19">
        <f t="shared" si="2"/>
        <v>83.72</v>
      </c>
      <c r="M41" s="8">
        <v>87</v>
      </c>
      <c r="N41" s="19">
        <f t="shared" si="3"/>
        <v>87.36</v>
      </c>
    </row>
    <row r="42" spans="1:14" hidden="1" x14ac:dyDescent="0.25">
      <c r="A42" s="25"/>
      <c r="B42" s="3"/>
      <c r="C42" s="5"/>
      <c r="D42" s="4"/>
      <c r="E42" s="4"/>
      <c r="F42" s="10"/>
      <c r="G42" s="10"/>
      <c r="H42" s="10"/>
      <c r="I42" s="8"/>
      <c r="J42" s="16"/>
      <c r="K42" s="18">
        <f t="shared" si="7"/>
        <v>0</v>
      </c>
      <c r="L42" s="19">
        <f t="shared" si="2"/>
        <v>0</v>
      </c>
      <c r="M42" s="8"/>
      <c r="N42" s="19">
        <f t="shared" si="3"/>
        <v>0</v>
      </c>
    </row>
    <row r="43" spans="1:14" x14ac:dyDescent="0.25">
      <c r="A43" s="25"/>
      <c r="B43" s="3" t="s">
        <v>2</v>
      </c>
      <c r="C43" s="5" t="s">
        <v>61</v>
      </c>
      <c r="D43" s="4">
        <v>31</v>
      </c>
      <c r="E43" s="4"/>
      <c r="F43" s="10">
        <f t="shared" si="0"/>
        <v>68.2</v>
      </c>
      <c r="G43" s="10">
        <f t="shared" si="8"/>
        <v>77.5</v>
      </c>
      <c r="H43" s="10"/>
      <c r="I43" s="8">
        <v>87</v>
      </c>
      <c r="J43" s="16">
        <f t="shared" ref="J43:J64" si="10">D43*2.8</f>
        <v>86.8</v>
      </c>
      <c r="K43" s="18">
        <v>100</v>
      </c>
      <c r="L43" s="19">
        <f t="shared" si="2"/>
        <v>99.820000000000007</v>
      </c>
      <c r="M43" s="8">
        <v>104</v>
      </c>
      <c r="N43" s="19">
        <f t="shared" si="3"/>
        <v>104.16</v>
      </c>
    </row>
    <row r="44" spans="1:14" x14ac:dyDescent="0.25">
      <c r="A44" s="26"/>
      <c r="B44" s="3" t="s">
        <v>2</v>
      </c>
      <c r="C44" s="5" t="s">
        <v>35</v>
      </c>
      <c r="D44" s="4">
        <v>38</v>
      </c>
      <c r="E44" s="4"/>
      <c r="F44" s="10">
        <f t="shared" si="0"/>
        <v>83.600000000000009</v>
      </c>
      <c r="G44" s="10">
        <f t="shared" si="8"/>
        <v>95</v>
      </c>
      <c r="H44" s="10"/>
      <c r="I44" s="8">
        <v>100</v>
      </c>
      <c r="J44" s="16">
        <f t="shared" si="10"/>
        <v>106.39999999999999</v>
      </c>
      <c r="K44" s="18">
        <v>115</v>
      </c>
      <c r="L44" s="19">
        <f t="shared" si="2"/>
        <v>122.36000000000001</v>
      </c>
      <c r="M44" s="8">
        <v>120</v>
      </c>
      <c r="N44" s="19">
        <f t="shared" si="3"/>
        <v>127.67999999999999</v>
      </c>
    </row>
    <row r="45" spans="1:14" ht="18" customHeight="1" x14ac:dyDescent="0.25">
      <c r="A45" s="27" t="s">
        <v>36</v>
      </c>
      <c r="B45" s="3" t="s">
        <v>2</v>
      </c>
      <c r="C45" s="3" t="s">
        <v>37</v>
      </c>
      <c r="D45" s="4">
        <v>13</v>
      </c>
      <c r="E45" s="4"/>
      <c r="F45" s="10">
        <f t="shared" si="0"/>
        <v>28.6</v>
      </c>
      <c r="G45" s="10">
        <f t="shared" si="8"/>
        <v>32.5</v>
      </c>
      <c r="H45" s="10"/>
      <c r="I45" s="8">
        <v>36</v>
      </c>
      <c r="J45" s="16">
        <f t="shared" si="10"/>
        <v>36.4</v>
      </c>
      <c r="K45" s="18">
        <v>42</v>
      </c>
      <c r="L45" s="19">
        <f t="shared" si="2"/>
        <v>41.86</v>
      </c>
      <c r="M45" s="8">
        <v>44</v>
      </c>
      <c r="N45" s="19">
        <f t="shared" si="3"/>
        <v>43.68</v>
      </c>
    </row>
    <row r="46" spans="1:14" ht="15.75" customHeight="1" x14ac:dyDescent="0.25">
      <c r="A46" s="27"/>
      <c r="B46" s="3" t="s">
        <v>2</v>
      </c>
      <c r="C46" s="3" t="s">
        <v>38</v>
      </c>
      <c r="D46" s="4">
        <v>14</v>
      </c>
      <c r="E46" s="4"/>
      <c r="F46" s="10">
        <f t="shared" si="0"/>
        <v>30.800000000000004</v>
      </c>
      <c r="G46" s="10">
        <f t="shared" si="8"/>
        <v>35</v>
      </c>
      <c r="H46" s="10"/>
      <c r="I46" s="8">
        <v>39</v>
      </c>
      <c r="J46" s="16">
        <f t="shared" si="10"/>
        <v>39.199999999999996</v>
      </c>
      <c r="K46" s="18">
        <v>45</v>
      </c>
      <c r="L46" s="19">
        <f t="shared" si="2"/>
        <v>45.080000000000005</v>
      </c>
      <c r="M46" s="8">
        <v>47</v>
      </c>
      <c r="N46" s="19">
        <f t="shared" si="3"/>
        <v>47.04</v>
      </c>
    </row>
    <row r="47" spans="1:14" ht="18" customHeight="1" x14ac:dyDescent="0.25">
      <c r="A47" s="27"/>
      <c r="B47" s="3" t="s">
        <v>2</v>
      </c>
      <c r="C47" s="3" t="s">
        <v>46</v>
      </c>
      <c r="D47" s="4">
        <v>19</v>
      </c>
      <c r="E47" s="4"/>
      <c r="F47" s="10">
        <f t="shared" si="0"/>
        <v>41.800000000000004</v>
      </c>
      <c r="G47" s="10">
        <f t="shared" si="8"/>
        <v>47.5</v>
      </c>
      <c r="H47" s="10"/>
      <c r="I47" s="8">
        <v>53</v>
      </c>
      <c r="J47" s="16">
        <f t="shared" si="10"/>
        <v>53.199999999999996</v>
      </c>
      <c r="K47" s="18">
        <v>61</v>
      </c>
      <c r="L47" s="19">
        <f t="shared" si="2"/>
        <v>61.180000000000007</v>
      </c>
      <c r="M47" s="8">
        <v>64</v>
      </c>
      <c r="N47" s="19">
        <f t="shared" si="3"/>
        <v>63.839999999999996</v>
      </c>
    </row>
    <row r="48" spans="1:14" x14ac:dyDescent="0.25">
      <c r="A48" s="27"/>
      <c r="B48" s="3" t="s">
        <v>2</v>
      </c>
      <c r="C48" s="5" t="s">
        <v>40</v>
      </c>
      <c r="D48" s="4">
        <v>26</v>
      </c>
      <c r="E48" s="4"/>
      <c r="F48" s="10">
        <f t="shared" si="0"/>
        <v>57.2</v>
      </c>
      <c r="G48" s="10">
        <f t="shared" si="8"/>
        <v>65</v>
      </c>
      <c r="H48" s="10"/>
      <c r="I48" s="8">
        <v>73</v>
      </c>
      <c r="J48" s="16">
        <f t="shared" si="10"/>
        <v>72.8</v>
      </c>
      <c r="K48" s="18">
        <v>84</v>
      </c>
      <c r="L48" s="19">
        <f t="shared" si="2"/>
        <v>83.72</v>
      </c>
      <c r="M48" s="8">
        <v>87</v>
      </c>
      <c r="N48" s="19">
        <f t="shared" si="3"/>
        <v>87.36</v>
      </c>
    </row>
    <row r="49" spans="1:14" x14ac:dyDescent="0.25">
      <c r="A49" s="27"/>
      <c r="B49" s="3" t="s">
        <v>2</v>
      </c>
      <c r="C49" s="5" t="s">
        <v>52</v>
      </c>
      <c r="D49" s="4">
        <v>29</v>
      </c>
      <c r="E49" s="4"/>
      <c r="F49" s="10">
        <f t="shared" si="0"/>
        <v>63.800000000000004</v>
      </c>
      <c r="G49" s="10">
        <f t="shared" si="8"/>
        <v>72.5</v>
      </c>
      <c r="H49" s="10"/>
      <c r="I49" s="8">
        <v>81</v>
      </c>
      <c r="J49" s="16">
        <f t="shared" si="10"/>
        <v>81.199999999999989</v>
      </c>
      <c r="K49" s="18">
        <v>93</v>
      </c>
      <c r="L49" s="19">
        <f t="shared" si="2"/>
        <v>93.38000000000001</v>
      </c>
      <c r="M49" s="8">
        <v>97</v>
      </c>
      <c r="N49" s="19">
        <f t="shared" si="3"/>
        <v>97.44</v>
      </c>
    </row>
    <row r="50" spans="1:14" x14ac:dyDescent="0.25">
      <c r="A50" s="27"/>
      <c r="B50" s="3" t="s">
        <v>2</v>
      </c>
      <c r="C50" s="5" t="s">
        <v>41</v>
      </c>
      <c r="D50" s="4">
        <v>34</v>
      </c>
      <c r="E50" s="4"/>
      <c r="F50" s="10">
        <f t="shared" si="0"/>
        <v>74.800000000000011</v>
      </c>
      <c r="G50" s="10">
        <f t="shared" si="8"/>
        <v>85</v>
      </c>
      <c r="H50" s="10"/>
      <c r="I50" s="8">
        <v>95</v>
      </c>
      <c r="J50" s="16">
        <f t="shared" si="10"/>
        <v>95.199999999999989</v>
      </c>
      <c r="K50" s="18">
        <v>109</v>
      </c>
      <c r="L50" s="19">
        <f t="shared" si="2"/>
        <v>109.48</v>
      </c>
      <c r="M50" s="8">
        <v>114</v>
      </c>
      <c r="N50" s="19">
        <f t="shared" si="3"/>
        <v>114.24</v>
      </c>
    </row>
    <row r="51" spans="1:14" x14ac:dyDescent="0.25">
      <c r="A51" s="27"/>
      <c r="B51" s="3" t="s">
        <v>2</v>
      </c>
      <c r="C51" s="5" t="s">
        <v>42</v>
      </c>
      <c r="D51" s="4">
        <v>41</v>
      </c>
      <c r="E51" s="4"/>
      <c r="F51" s="10">
        <f t="shared" si="0"/>
        <v>90.2</v>
      </c>
      <c r="G51" s="10">
        <v>100</v>
      </c>
      <c r="H51" s="10"/>
      <c r="I51" s="8">
        <v>100</v>
      </c>
      <c r="J51" s="16">
        <f t="shared" si="10"/>
        <v>114.8</v>
      </c>
      <c r="K51" s="18">
        <v>115</v>
      </c>
      <c r="L51" s="19">
        <f t="shared" si="2"/>
        <v>132.02000000000001</v>
      </c>
      <c r="M51" s="8">
        <v>120</v>
      </c>
      <c r="N51" s="19">
        <f t="shared" si="3"/>
        <v>137.76</v>
      </c>
    </row>
    <row r="52" spans="1:14" ht="15" customHeight="1" x14ac:dyDescent="0.25">
      <c r="A52" s="28" t="s">
        <v>47</v>
      </c>
      <c r="B52" s="3" t="s">
        <v>2</v>
      </c>
      <c r="C52" s="5" t="s">
        <v>12</v>
      </c>
      <c r="D52" s="4">
        <v>15</v>
      </c>
      <c r="E52" s="4"/>
      <c r="F52" s="10">
        <f t="shared" si="0"/>
        <v>33</v>
      </c>
      <c r="G52" s="10">
        <f>SUM(D52*2.5)</f>
        <v>37.5</v>
      </c>
      <c r="H52" s="10"/>
      <c r="I52" s="8">
        <v>42</v>
      </c>
      <c r="J52" s="16">
        <f t="shared" si="10"/>
        <v>42</v>
      </c>
      <c r="K52" s="18">
        <v>48</v>
      </c>
      <c r="L52" s="19">
        <f t="shared" si="2"/>
        <v>48.300000000000004</v>
      </c>
      <c r="M52" s="8">
        <v>50</v>
      </c>
      <c r="N52" s="19">
        <f t="shared" si="3"/>
        <v>50.4</v>
      </c>
    </row>
    <row r="53" spans="1:14" x14ac:dyDescent="0.25">
      <c r="A53" s="25"/>
      <c r="B53" s="3" t="s">
        <v>2</v>
      </c>
      <c r="C53" s="5" t="s">
        <v>44</v>
      </c>
      <c r="D53" s="4">
        <v>32</v>
      </c>
      <c r="E53" s="4"/>
      <c r="F53" s="10">
        <f t="shared" si="0"/>
        <v>70.400000000000006</v>
      </c>
      <c r="G53" s="10">
        <f>SUM(D53*2.5)</f>
        <v>80</v>
      </c>
      <c r="H53" s="10"/>
      <c r="I53" s="8">
        <v>90</v>
      </c>
      <c r="J53" s="16">
        <f t="shared" si="10"/>
        <v>89.6</v>
      </c>
      <c r="K53" s="18">
        <v>103</v>
      </c>
      <c r="L53" s="19">
        <f t="shared" si="2"/>
        <v>103.04</v>
      </c>
      <c r="M53" s="8">
        <v>108</v>
      </c>
      <c r="N53" s="19">
        <f t="shared" si="3"/>
        <v>107.52</v>
      </c>
    </row>
    <row r="54" spans="1:14" x14ac:dyDescent="0.25">
      <c r="A54" s="25"/>
      <c r="B54" s="3" t="s">
        <v>2</v>
      </c>
      <c r="C54" s="5" t="s">
        <v>39</v>
      </c>
      <c r="D54" s="4">
        <v>35</v>
      </c>
      <c r="E54" s="4"/>
      <c r="F54" s="10">
        <f t="shared" si="0"/>
        <v>77</v>
      </c>
      <c r="G54" s="10">
        <f>SUM(D54*2.5)</f>
        <v>87.5</v>
      </c>
      <c r="H54" s="10"/>
      <c r="I54" s="8">
        <v>98</v>
      </c>
      <c r="J54" s="16">
        <f t="shared" si="10"/>
        <v>98</v>
      </c>
      <c r="K54" s="18">
        <v>113</v>
      </c>
      <c r="L54" s="19">
        <f t="shared" si="2"/>
        <v>112.7</v>
      </c>
      <c r="M54" s="8">
        <v>118</v>
      </c>
      <c r="N54" s="19">
        <f t="shared" si="3"/>
        <v>117.6</v>
      </c>
    </row>
    <row r="55" spans="1:14" x14ac:dyDescent="0.25">
      <c r="A55" s="25"/>
      <c r="B55" s="3" t="s">
        <v>2</v>
      </c>
      <c r="C55" s="5" t="s">
        <v>43</v>
      </c>
      <c r="D55" s="4">
        <v>39</v>
      </c>
      <c r="E55" s="4"/>
      <c r="F55" s="10">
        <v>80</v>
      </c>
      <c r="G55" s="10">
        <v>98</v>
      </c>
      <c r="H55" s="10"/>
      <c r="I55" s="8">
        <v>100</v>
      </c>
      <c r="J55" s="16">
        <f t="shared" si="10"/>
        <v>109.19999999999999</v>
      </c>
      <c r="K55" s="18">
        <v>115</v>
      </c>
      <c r="L55" s="19">
        <f t="shared" si="2"/>
        <v>125.58000000000001</v>
      </c>
      <c r="M55" s="8">
        <v>120</v>
      </c>
      <c r="N55" s="19">
        <f t="shared" si="3"/>
        <v>131.04</v>
      </c>
    </row>
    <row r="56" spans="1:14" x14ac:dyDescent="0.25">
      <c r="A56" s="25"/>
      <c r="B56" s="3" t="s">
        <v>2</v>
      </c>
      <c r="C56" s="5" t="s">
        <v>34</v>
      </c>
      <c r="D56" s="4">
        <v>57</v>
      </c>
      <c r="E56" s="4"/>
      <c r="F56" s="10">
        <v>90</v>
      </c>
      <c r="G56" s="10">
        <v>100</v>
      </c>
      <c r="H56" s="10"/>
      <c r="I56" s="8">
        <v>100</v>
      </c>
      <c r="J56" s="16">
        <f t="shared" si="10"/>
        <v>159.6</v>
      </c>
      <c r="K56" s="18">
        <v>115</v>
      </c>
      <c r="L56" s="19">
        <f t="shared" si="2"/>
        <v>183.54000000000002</v>
      </c>
      <c r="M56" s="8">
        <v>120</v>
      </c>
      <c r="N56" s="19">
        <f t="shared" si="3"/>
        <v>191.51999999999998</v>
      </c>
    </row>
    <row r="57" spans="1:14" x14ac:dyDescent="0.25">
      <c r="A57" s="26"/>
      <c r="B57" s="3" t="s">
        <v>2</v>
      </c>
      <c r="C57" s="5" t="s">
        <v>33</v>
      </c>
      <c r="D57" s="4">
        <v>60</v>
      </c>
      <c r="E57" s="4"/>
      <c r="F57" s="10">
        <v>90</v>
      </c>
      <c r="G57" s="10">
        <v>100</v>
      </c>
      <c r="H57" s="10"/>
      <c r="I57" s="8">
        <v>100</v>
      </c>
      <c r="J57" s="16">
        <f t="shared" si="10"/>
        <v>168</v>
      </c>
      <c r="K57" s="18">
        <v>115</v>
      </c>
      <c r="L57" s="19">
        <f t="shared" si="2"/>
        <v>193.20000000000002</v>
      </c>
      <c r="M57" s="8">
        <v>120</v>
      </c>
      <c r="N57" s="19">
        <f t="shared" si="3"/>
        <v>201.6</v>
      </c>
    </row>
    <row r="58" spans="1:14" ht="15" hidden="1" customHeight="1" x14ac:dyDescent="0.25">
      <c r="A58" s="28" t="s">
        <v>48</v>
      </c>
      <c r="B58" s="3" t="s">
        <v>2</v>
      </c>
      <c r="C58" s="3" t="s">
        <v>62</v>
      </c>
      <c r="D58" s="4">
        <v>23</v>
      </c>
      <c r="E58" s="4"/>
      <c r="F58" s="10">
        <f t="shared" si="0"/>
        <v>50.6</v>
      </c>
      <c r="G58" s="10">
        <f>SUM(D58*2.5)</f>
        <v>57.5</v>
      </c>
      <c r="H58" s="10"/>
      <c r="I58" s="8">
        <v>64</v>
      </c>
      <c r="J58" s="16">
        <f t="shared" si="10"/>
        <v>64.399999999999991</v>
      </c>
      <c r="K58" s="18">
        <v>74</v>
      </c>
      <c r="L58" s="19">
        <f t="shared" si="2"/>
        <v>74.06</v>
      </c>
      <c r="M58" s="8">
        <v>77</v>
      </c>
      <c r="N58" s="19">
        <f t="shared" si="3"/>
        <v>77.28</v>
      </c>
    </row>
    <row r="59" spans="1:14" hidden="1" x14ac:dyDescent="0.25">
      <c r="A59" s="25"/>
      <c r="B59" s="3" t="s">
        <v>2</v>
      </c>
      <c r="C59" s="5" t="s">
        <v>33</v>
      </c>
      <c r="D59" s="4">
        <v>32</v>
      </c>
      <c r="E59" s="4"/>
      <c r="F59" s="10">
        <f t="shared" si="0"/>
        <v>70.400000000000006</v>
      </c>
      <c r="G59" s="10">
        <f>SUM(D59*2.5)</f>
        <v>80</v>
      </c>
      <c r="H59" s="10"/>
      <c r="I59" s="8">
        <v>90</v>
      </c>
      <c r="J59" s="16">
        <f t="shared" si="10"/>
        <v>89.6</v>
      </c>
      <c r="K59" s="18">
        <v>103</v>
      </c>
      <c r="L59" s="19">
        <f t="shared" si="2"/>
        <v>103.04</v>
      </c>
      <c r="M59" s="8">
        <v>108</v>
      </c>
      <c r="N59" s="19">
        <f t="shared" si="3"/>
        <v>107.52</v>
      </c>
    </row>
    <row r="60" spans="1:14" hidden="1" x14ac:dyDescent="0.25">
      <c r="A60" s="25"/>
      <c r="B60" s="3" t="s">
        <v>2</v>
      </c>
      <c r="C60" s="5" t="s">
        <v>34</v>
      </c>
      <c r="D60" s="4">
        <v>35</v>
      </c>
      <c r="E60" s="4"/>
      <c r="F60" s="10">
        <f t="shared" si="0"/>
        <v>77</v>
      </c>
      <c r="G60" s="10">
        <f>SUM(D60*2.5)</f>
        <v>87.5</v>
      </c>
      <c r="H60" s="10"/>
      <c r="I60" s="8">
        <v>98</v>
      </c>
      <c r="J60" s="16">
        <f t="shared" si="10"/>
        <v>98</v>
      </c>
      <c r="K60" s="18">
        <v>113</v>
      </c>
      <c r="L60" s="19">
        <f t="shared" si="2"/>
        <v>112.7</v>
      </c>
      <c r="M60" s="8">
        <v>118</v>
      </c>
      <c r="N60" s="19">
        <f t="shared" si="3"/>
        <v>117.6</v>
      </c>
    </row>
    <row r="61" spans="1:14" hidden="1" x14ac:dyDescent="0.25">
      <c r="A61" s="25"/>
      <c r="B61" s="3" t="s">
        <v>2</v>
      </c>
      <c r="C61" s="5" t="s">
        <v>43</v>
      </c>
      <c r="D61" s="4">
        <v>46</v>
      </c>
      <c r="E61" s="4"/>
      <c r="F61" s="10">
        <v>90</v>
      </c>
      <c r="G61" s="10">
        <v>100</v>
      </c>
      <c r="H61" s="10"/>
      <c r="I61" s="8">
        <v>100</v>
      </c>
      <c r="J61" s="16">
        <f t="shared" si="10"/>
        <v>128.79999999999998</v>
      </c>
      <c r="K61" s="18">
        <v>115</v>
      </c>
      <c r="L61" s="19">
        <f t="shared" si="2"/>
        <v>148.12</v>
      </c>
      <c r="M61" s="8">
        <v>120</v>
      </c>
      <c r="N61" s="19">
        <f t="shared" si="3"/>
        <v>154.56</v>
      </c>
    </row>
    <row r="62" spans="1:14" hidden="1" x14ac:dyDescent="0.25">
      <c r="A62" s="25"/>
      <c r="B62" s="3" t="s">
        <v>2</v>
      </c>
      <c r="C62" s="5" t="s">
        <v>12</v>
      </c>
      <c r="D62" s="4">
        <v>78</v>
      </c>
      <c r="E62" s="4"/>
      <c r="F62" s="10">
        <v>90</v>
      </c>
      <c r="G62" s="10">
        <v>100</v>
      </c>
      <c r="H62" s="10"/>
      <c r="I62" s="8">
        <v>100</v>
      </c>
      <c r="J62" s="16">
        <f t="shared" si="10"/>
        <v>218.39999999999998</v>
      </c>
      <c r="K62" s="18">
        <v>115</v>
      </c>
      <c r="L62" s="19">
        <f t="shared" si="2"/>
        <v>251.16000000000003</v>
      </c>
      <c r="M62" s="8">
        <v>120</v>
      </c>
      <c r="N62" s="19">
        <f t="shared" si="3"/>
        <v>262.08</v>
      </c>
    </row>
    <row r="63" spans="1:14" ht="33.75" customHeight="1" x14ac:dyDescent="0.25">
      <c r="A63" s="6" t="s">
        <v>45</v>
      </c>
      <c r="B63" s="3" t="s">
        <v>2</v>
      </c>
      <c r="C63" s="5" t="s">
        <v>27</v>
      </c>
      <c r="D63" s="4">
        <v>13</v>
      </c>
      <c r="E63" s="4"/>
      <c r="F63" s="10">
        <v>22</v>
      </c>
      <c r="G63" s="10">
        <v>25</v>
      </c>
      <c r="H63" s="10"/>
      <c r="I63" s="8">
        <v>28</v>
      </c>
      <c r="J63" s="16">
        <f t="shared" si="10"/>
        <v>36.4</v>
      </c>
      <c r="K63" s="18">
        <v>32</v>
      </c>
      <c r="L63" s="19">
        <f t="shared" si="2"/>
        <v>41.86</v>
      </c>
      <c r="M63" s="8">
        <v>34</v>
      </c>
      <c r="N63" s="19">
        <f t="shared" si="3"/>
        <v>43.68</v>
      </c>
    </row>
    <row r="64" spans="1:14" ht="39.75" customHeight="1" x14ac:dyDescent="0.25">
      <c r="A64" s="6" t="s">
        <v>74</v>
      </c>
      <c r="B64" s="23" t="s">
        <v>73</v>
      </c>
      <c r="C64" s="22" t="s">
        <v>75</v>
      </c>
      <c r="D64" s="4">
        <v>6</v>
      </c>
      <c r="E64" s="4"/>
      <c r="F64" s="10">
        <v>13</v>
      </c>
      <c r="G64" s="11">
        <v>15</v>
      </c>
      <c r="H64" s="11"/>
      <c r="I64" s="8">
        <v>17</v>
      </c>
      <c r="J64" s="16">
        <f t="shared" si="10"/>
        <v>16.799999999999997</v>
      </c>
      <c r="K64" s="18">
        <v>19</v>
      </c>
      <c r="L64" s="19">
        <f t="shared" si="2"/>
        <v>19.32</v>
      </c>
      <c r="M64" s="8">
        <v>20</v>
      </c>
      <c r="N64" s="19">
        <f t="shared" si="3"/>
        <v>20.16</v>
      </c>
    </row>
  </sheetData>
  <mergeCells count="15">
    <mergeCell ref="A45:A51"/>
    <mergeCell ref="A52:A57"/>
    <mergeCell ref="A58:A62"/>
    <mergeCell ref="A19:A21"/>
    <mergeCell ref="A22:A23"/>
    <mergeCell ref="A24:A28"/>
    <mergeCell ref="A29:A31"/>
    <mergeCell ref="A32:A39"/>
    <mergeCell ref="A41:A44"/>
    <mergeCell ref="A12:A18"/>
    <mergeCell ref="C1:E1"/>
    <mergeCell ref="C3:E3"/>
    <mergeCell ref="C4:E4"/>
    <mergeCell ref="A6:E6"/>
    <mergeCell ref="A7:E7"/>
  </mergeCells>
  <pageMargins left="7.874015748031496E-2" right="0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3,22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2025-10-02T12:38:36Z</dcterms:modified>
</cp:coreProperties>
</file>